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.Contabilidad\Documents\Archivos 2019\Cuenta Pública 2019\4.Cuenta Pública Oct-Dic 2019\Cuenta Pública 2019\Digitales\"/>
    </mc:Choice>
  </mc:AlternateContent>
  <xr:revisionPtr revIDLastSave="0" documentId="13_ncr:1_{D085F935-E75C-4646-8E31-10C938D6B89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4" l="1"/>
  <c r="E34" i="4"/>
  <c r="E35" i="4"/>
  <c r="H35" i="4" l="1"/>
  <c r="H34" i="4"/>
  <c r="H33" i="4"/>
  <c r="H28" i="4"/>
  <c r="H13" i="4"/>
  <c r="H12" i="4"/>
  <c r="H11" i="4"/>
  <c r="H10" i="4"/>
  <c r="H9" i="4"/>
  <c r="F21" i="4"/>
  <c r="D31" i="4" l="1"/>
  <c r="E31" i="4"/>
  <c r="F31" i="4"/>
  <c r="F39" i="4" s="1"/>
  <c r="G31" i="4"/>
  <c r="H31" i="4"/>
  <c r="C31" i="4"/>
  <c r="D21" i="4"/>
  <c r="E21" i="4"/>
  <c r="G21" i="4"/>
  <c r="H21" i="4"/>
  <c r="C21" i="4"/>
  <c r="C39" i="4" s="1"/>
  <c r="E11" i="4"/>
  <c r="D16" i="4"/>
  <c r="E12" i="4"/>
  <c r="E13" i="4"/>
  <c r="E9" i="4"/>
  <c r="F16" i="4"/>
  <c r="G16" i="4"/>
  <c r="C16" i="4"/>
  <c r="H17" i="4"/>
  <c r="D39" i="4" l="1"/>
  <c r="G39" i="4"/>
  <c r="E39" i="4"/>
  <c r="H40" i="4"/>
  <c r="E16" i="4"/>
</calcChain>
</file>

<file path=xl/sharedStrings.xml><?xml version="1.0" encoding="utf-8"?>
<sst xmlns="http://schemas.openxmlformats.org/spreadsheetml/2006/main" count="60" uniqueCount="37">
  <si>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</si>
  <si>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</si>
  <si>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</si>
  <si>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</si>
  <si>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</si>
  <si>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</si>
  <si>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</si>
  <si>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</si>
  <si>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</si>
  <si>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</si>
  <si>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</si>
  <si>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</si>
  <si>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</si>
  <si>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</si>
  <si>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</si>
  <si>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</si>
  <si>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</si>
  <si>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</si>
  <si>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</si>
  <si>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</si>
  <si>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</si>
  <si>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</si>
  <si>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</si>
  <si>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</si>
  <si>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</si>
  <si>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</si>
  <si>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</si>
  <si>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</si>
  <si>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</si>
  <si>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</si>
  <si>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</si>
  <si>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</si>
  <si>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</si>
  <si>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</si>
  <si>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Ingresos de los Entes Públicos de los Poderes Legislativo y Judicial, de los Órganos Autónomos y del Sector Paraestatal o Paramunicipal, asi como de las Empresas Productivas del Estado</t>
  </si>
  <si>
    <t>Bajo protesta de decir verdad declaramos que los Estados Financieros y sus notas, son razonablemente correctos y son responsabilidad del emisor.</t>
  </si>
  <si>
    <t>COMISION MUNICIPAL DE CULTURA FISICA Y DEPORTE DE LEON GUANAJUATO
Estado Analítico de Ingresos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</si>
</sst>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</xf>
    <xf numFmtId="4" fontId="3" fillId="0" borderId="0" xfId="8" applyNumberFormat="1" applyFont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42</xdr:row>
      <xdr:rowOff>19050</xdr:rowOff>
    </xdr:from>
    <xdr:to>
      <xdr:col>7</xdr:col>
      <xdr:colOff>338677</xdr:colOff>
      <xdr:row>52</xdr:row>
      <xdr:rowOff>65660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7734300"/>
          <a:ext cx="8425402" cy="14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showGridLines="0" tabSelected="1" zoomScaleNormal="100" workbookViewId="0">
      <selection activeCell="C16" sqref="C16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2" style="2"/>
    <col min="10" max="10" width="13.33203125" style="2" bestFit="1" customWidth="1"/>
    <col min="11" max="16384" width="12" style="2"/>
  </cols>
  <sheetData>
    <row r="1" spans="1:8" s="3" customFormat="1" ht="39.950000000000003" customHeight="1" x14ac:dyDescent="0.2">
      <c r="A1" s="48" t="s">
        <v>36</v>
      </c>
      <c r="B1" s="49"/>
      <c r="C1" s="49"/>
      <c r="D1" s="49"/>
      <c r="E1" s="49"/>
      <c r="F1" s="49"/>
      <c r="G1" s="49"/>
      <c r="H1" s="50"/>
    </row>
    <row r="2" spans="1:8" s="3" customFormat="1" x14ac:dyDescent="0.2">
      <c r="A2" s="51" t="s">
        <v>14</v>
      </c>
      <c r="B2" s="52"/>
      <c r="C2" s="49" t="s">
        <v>22</v>
      </c>
      <c r="D2" s="49"/>
      <c r="E2" s="49"/>
      <c r="F2" s="49"/>
      <c r="G2" s="49"/>
      <c r="H2" s="57" t="s">
        <v>19</v>
      </c>
    </row>
    <row r="3" spans="1:8" s="1" customFormat="1" ht="24.95" customHeight="1" x14ac:dyDescent="0.2">
      <c r="A3" s="53"/>
      <c r="B3" s="54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8"/>
    </row>
    <row r="4" spans="1:8" s="1" customFormat="1" x14ac:dyDescent="0.2">
      <c r="A4" s="55"/>
      <c r="B4" s="56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8" x14ac:dyDescent="0.2">
      <c r="A5" s="32"/>
      <c r="B5" s="42" t="s">
        <v>0</v>
      </c>
      <c r="C5" s="20"/>
      <c r="D5" s="20"/>
      <c r="E5" s="20"/>
      <c r="F5" s="20"/>
      <c r="G5" s="20"/>
      <c r="H5" s="20"/>
    </row>
    <row r="6" spans="1:8" x14ac:dyDescent="0.2">
      <c r="A6" s="33"/>
      <c r="B6" s="43" t="s">
        <v>1</v>
      </c>
      <c r="C6" s="21"/>
      <c r="D6" s="21"/>
      <c r="E6" s="21"/>
      <c r="F6" s="21"/>
      <c r="G6" s="21"/>
      <c r="H6" s="21"/>
    </row>
    <row r="7" spans="1:8" x14ac:dyDescent="0.2">
      <c r="A7" s="32"/>
      <c r="B7" s="42" t="s">
        <v>2</v>
      </c>
      <c r="C7" s="21"/>
      <c r="D7" s="21"/>
      <c r="E7" s="21"/>
      <c r="F7" s="21"/>
      <c r="G7" s="21"/>
      <c r="H7" s="21"/>
    </row>
    <row r="8" spans="1:8" x14ac:dyDescent="0.2">
      <c r="A8" s="32"/>
      <c r="B8" s="42" t="s">
        <v>3</v>
      </c>
      <c r="C8" s="21"/>
      <c r="D8" s="21"/>
      <c r="E8" s="21"/>
      <c r="F8" s="21"/>
      <c r="G8" s="21"/>
      <c r="H8" s="21"/>
    </row>
    <row r="9" spans="1:8" x14ac:dyDescent="0.2">
      <c r="A9" s="32"/>
      <c r="B9" s="42" t="s">
        <v>4</v>
      </c>
      <c r="C9" s="21">
        <v>100000</v>
      </c>
      <c r="D9" s="21">
        <v>0</v>
      </c>
      <c r="E9" s="21">
        <f>C9+D9</f>
        <v>100000</v>
      </c>
      <c r="F9" s="21">
        <v>0</v>
      </c>
      <c r="G9" s="21">
        <v>0</v>
      </c>
      <c r="H9" s="21">
        <f>+G9-C9</f>
        <v>-100000</v>
      </c>
    </row>
    <row r="10" spans="1:8" x14ac:dyDescent="0.2">
      <c r="A10" s="33"/>
      <c r="B10" s="43" t="s">
        <v>5</v>
      </c>
      <c r="C10" s="21"/>
      <c r="D10" s="21"/>
      <c r="E10" s="21"/>
      <c r="F10" s="21"/>
      <c r="G10" s="21"/>
      <c r="H10" s="21">
        <f t="shared" ref="H10:H13" si="0">+G10-C10</f>
        <v>0</v>
      </c>
    </row>
    <row r="11" spans="1:8" x14ac:dyDescent="0.2">
      <c r="A11" s="39"/>
      <c r="B11" s="42" t="s">
        <v>24</v>
      </c>
      <c r="C11" s="21">
        <v>61644921.789999999</v>
      </c>
      <c r="D11" s="21">
        <v>26171.67</v>
      </c>
      <c r="E11" s="21">
        <f>C11+D11</f>
        <v>61671093.460000001</v>
      </c>
      <c r="F11" s="21">
        <v>61222100.030000001</v>
      </c>
      <c r="G11" s="21">
        <v>61222100.030000001</v>
      </c>
      <c r="H11" s="21">
        <f t="shared" si="0"/>
        <v>-422821.75999999791</v>
      </c>
    </row>
    <row r="12" spans="1:8" ht="22.5" x14ac:dyDescent="0.2">
      <c r="A12" s="39"/>
      <c r="B12" s="42" t="s">
        <v>25</v>
      </c>
      <c r="C12" s="21">
        <v>864000</v>
      </c>
      <c r="D12" s="21">
        <v>0</v>
      </c>
      <c r="E12" s="21">
        <f t="shared" ref="E12:E13" si="1">C12+D12</f>
        <v>864000</v>
      </c>
      <c r="F12" s="21">
        <v>0</v>
      </c>
      <c r="G12" s="21">
        <v>0</v>
      </c>
      <c r="H12" s="21">
        <f t="shared" si="0"/>
        <v>-864000</v>
      </c>
    </row>
    <row r="13" spans="1:8" ht="22.5" x14ac:dyDescent="0.2">
      <c r="A13" s="39"/>
      <c r="B13" s="42" t="s">
        <v>26</v>
      </c>
      <c r="C13" s="21">
        <v>18632257.199999999</v>
      </c>
      <c r="D13" s="21">
        <v>29333026.73</v>
      </c>
      <c r="E13" s="21">
        <f t="shared" si="1"/>
        <v>47965283.93</v>
      </c>
      <c r="F13" s="21">
        <v>46735277.979999997</v>
      </c>
      <c r="G13" s="21">
        <v>46735277.979999997</v>
      </c>
      <c r="H13" s="21">
        <f t="shared" si="0"/>
        <v>28103020.779999997</v>
      </c>
    </row>
    <row r="14" spans="1:8" x14ac:dyDescent="0.2">
      <c r="A14" s="32"/>
      <c r="B14" s="42" t="s">
        <v>6</v>
      </c>
      <c r="C14" s="21"/>
      <c r="D14" s="21"/>
      <c r="E14" s="21"/>
      <c r="F14" s="21"/>
      <c r="G14" s="21"/>
      <c r="H14" s="21"/>
    </row>
    <row r="15" spans="1:8" x14ac:dyDescent="0.2">
      <c r="A15" s="32"/>
      <c r="C15" s="12"/>
      <c r="D15" s="12"/>
      <c r="E15" s="12"/>
      <c r="F15" s="12"/>
      <c r="G15" s="12"/>
      <c r="H15" s="12"/>
    </row>
    <row r="16" spans="1:8" x14ac:dyDescent="0.2">
      <c r="A16" s="9"/>
      <c r="B16" s="10" t="s">
        <v>13</v>
      </c>
      <c r="C16" s="22">
        <f>SUM(C8:C15)</f>
        <v>81241178.989999995</v>
      </c>
      <c r="D16" s="22">
        <f t="shared" ref="D16:G16" si="2">SUM(D8:D15)</f>
        <v>29359198.400000002</v>
      </c>
      <c r="E16" s="22">
        <f t="shared" si="2"/>
        <v>110600377.39</v>
      </c>
      <c r="F16" s="22">
        <f t="shared" si="2"/>
        <v>107957378.00999999</v>
      </c>
      <c r="G16" s="22">
        <f t="shared" si="2"/>
        <v>107957378.00999999</v>
      </c>
      <c r="H16" s="11"/>
    </row>
    <row r="17" spans="1:10" x14ac:dyDescent="0.2">
      <c r="A17" s="34"/>
      <c r="B17" s="28"/>
      <c r="C17" s="29"/>
      <c r="D17" s="29"/>
      <c r="E17" s="35"/>
      <c r="F17" s="30" t="s">
        <v>21</v>
      </c>
      <c r="G17" s="36"/>
      <c r="H17" s="26">
        <f>SUM(H5:H15)</f>
        <v>26716199.02</v>
      </c>
      <c r="J17" s="45"/>
    </row>
    <row r="18" spans="1:10" x14ac:dyDescent="0.2">
      <c r="A18" s="59" t="s">
        <v>23</v>
      </c>
      <c r="B18" s="60"/>
      <c r="C18" s="49" t="s">
        <v>22</v>
      </c>
      <c r="D18" s="49"/>
      <c r="E18" s="49"/>
      <c r="F18" s="49"/>
      <c r="G18" s="49"/>
      <c r="H18" s="57" t="s">
        <v>19</v>
      </c>
    </row>
    <row r="19" spans="1:10" ht="22.5" x14ac:dyDescent="0.2">
      <c r="A19" s="61"/>
      <c r="B19" s="62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8"/>
    </row>
    <row r="20" spans="1:10" x14ac:dyDescent="0.2">
      <c r="A20" s="63"/>
      <c r="B20" s="64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10" x14ac:dyDescent="0.2">
      <c r="A21" s="40" t="s">
        <v>27</v>
      </c>
      <c r="B21" s="14"/>
      <c r="C21" s="23">
        <f>C28</f>
        <v>864000</v>
      </c>
      <c r="D21" s="23">
        <f t="shared" ref="D21:H21" si="3">D28</f>
        <v>0</v>
      </c>
      <c r="E21" s="23">
        <f t="shared" si="3"/>
        <v>864000</v>
      </c>
      <c r="F21" s="23">
        <f>+F27</f>
        <v>0</v>
      </c>
      <c r="G21" s="23">
        <f t="shared" si="3"/>
        <v>0</v>
      </c>
      <c r="H21" s="23">
        <f t="shared" si="3"/>
        <v>-864000</v>
      </c>
    </row>
    <row r="22" spans="1:10" x14ac:dyDescent="0.2">
      <c r="A22" s="15"/>
      <c r="B22" s="16" t="s">
        <v>0</v>
      </c>
      <c r="C22" s="24"/>
      <c r="D22" s="24"/>
      <c r="E22" s="24"/>
      <c r="F22" s="24"/>
      <c r="G22" s="24"/>
      <c r="H22" s="24"/>
    </row>
    <row r="23" spans="1:10" x14ac:dyDescent="0.2">
      <c r="A23" s="15"/>
      <c r="B23" s="16" t="s">
        <v>1</v>
      </c>
      <c r="C23" s="24"/>
      <c r="D23" s="24"/>
      <c r="E23" s="24"/>
      <c r="F23" s="24"/>
      <c r="G23" s="24"/>
      <c r="H23" s="24"/>
    </row>
    <row r="24" spans="1:10" x14ac:dyDescent="0.2">
      <c r="A24" s="15"/>
      <c r="B24" s="16" t="s">
        <v>2</v>
      </c>
      <c r="C24" s="24"/>
      <c r="D24" s="24"/>
      <c r="E24" s="24"/>
      <c r="F24" s="24"/>
      <c r="G24" s="24"/>
      <c r="H24" s="24"/>
    </row>
    <row r="25" spans="1:10" x14ac:dyDescent="0.2">
      <c r="A25" s="15"/>
      <c r="B25" s="16" t="s">
        <v>3</v>
      </c>
      <c r="C25" s="24"/>
      <c r="D25" s="24"/>
      <c r="E25" s="24"/>
      <c r="F25" s="24"/>
      <c r="G25" s="24"/>
      <c r="H25" s="24"/>
    </row>
    <row r="26" spans="1:10" x14ac:dyDescent="0.2">
      <c r="A26" s="15"/>
      <c r="B26" s="16" t="s">
        <v>28</v>
      </c>
      <c r="C26" s="24"/>
      <c r="D26" s="24"/>
      <c r="E26" s="24"/>
      <c r="F26" s="24"/>
      <c r="G26" s="24"/>
      <c r="H26" s="24"/>
    </row>
    <row r="27" spans="1:10" x14ac:dyDescent="0.2">
      <c r="A27" s="15"/>
      <c r="B27" s="16" t="s">
        <v>29</v>
      </c>
      <c r="C27" s="24"/>
      <c r="D27" s="24"/>
      <c r="E27" s="24"/>
      <c r="F27" s="24"/>
      <c r="G27" s="24"/>
      <c r="H27" s="24"/>
    </row>
    <row r="28" spans="1:10" ht="22.5" x14ac:dyDescent="0.2">
      <c r="A28" s="15"/>
      <c r="B28" s="16" t="s">
        <v>30</v>
      </c>
      <c r="C28" s="24">
        <v>864000</v>
      </c>
      <c r="D28" s="24">
        <v>0</v>
      </c>
      <c r="E28" s="24">
        <v>864000</v>
      </c>
      <c r="F28" s="24">
        <v>0</v>
      </c>
      <c r="G28" s="24">
        <v>0</v>
      </c>
      <c r="H28" s="24">
        <f>+G28-C28</f>
        <v>-864000</v>
      </c>
    </row>
    <row r="29" spans="1:10" ht="22.5" x14ac:dyDescent="0.2">
      <c r="A29" s="15"/>
      <c r="B29" s="16" t="s">
        <v>26</v>
      </c>
      <c r="C29" s="24"/>
      <c r="D29" s="24"/>
      <c r="E29" s="24"/>
      <c r="F29" s="24"/>
      <c r="G29" s="24"/>
      <c r="H29" s="24"/>
    </row>
    <row r="30" spans="1:10" x14ac:dyDescent="0.2">
      <c r="A30" s="15"/>
      <c r="B30" s="16"/>
      <c r="C30" s="24"/>
      <c r="D30" s="24"/>
      <c r="E30" s="24"/>
      <c r="F30" s="24"/>
      <c r="G30" s="24"/>
      <c r="H30" s="24"/>
    </row>
    <row r="31" spans="1:10" ht="36.75" customHeight="1" x14ac:dyDescent="0.2">
      <c r="A31" s="46" t="s">
        <v>34</v>
      </c>
      <c r="B31" s="47"/>
      <c r="C31" s="25">
        <f>C33+C34+C35</f>
        <v>80377178.989999995</v>
      </c>
      <c r="D31" s="25">
        <f t="shared" ref="D31:H31" si="4">D33+D34+D35</f>
        <v>29359198.400000002</v>
      </c>
      <c r="E31" s="25">
        <f t="shared" si="4"/>
        <v>109736377.39</v>
      </c>
      <c r="F31" s="25">
        <f t="shared" si="4"/>
        <v>107957378.00999999</v>
      </c>
      <c r="G31" s="25">
        <f t="shared" si="4"/>
        <v>107957378.00999999</v>
      </c>
      <c r="H31" s="25">
        <f t="shared" si="4"/>
        <v>27580199.02</v>
      </c>
    </row>
    <row r="32" spans="1:10" x14ac:dyDescent="0.2">
      <c r="A32" s="15"/>
      <c r="B32" s="16" t="s">
        <v>1</v>
      </c>
      <c r="C32" s="24"/>
      <c r="D32" s="24"/>
      <c r="E32" s="24"/>
      <c r="F32" s="24"/>
      <c r="G32" s="24"/>
      <c r="H32" s="24"/>
    </row>
    <row r="33" spans="1:8" x14ac:dyDescent="0.2">
      <c r="A33" s="15"/>
      <c r="B33" s="16" t="s">
        <v>31</v>
      </c>
      <c r="C33" s="24">
        <v>100000</v>
      </c>
      <c r="D33" s="24">
        <v>0</v>
      </c>
      <c r="E33" s="24">
        <f>+C33+D33</f>
        <v>100000</v>
      </c>
      <c r="F33" s="24">
        <v>0</v>
      </c>
      <c r="G33" s="24">
        <v>0</v>
      </c>
      <c r="H33" s="24">
        <f t="shared" ref="H33:H35" si="5">+G33-C33</f>
        <v>-100000</v>
      </c>
    </row>
    <row r="34" spans="1:8" x14ac:dyDescent="0.2">
      <c r="A34" s="15"/>
      <c r="B34" s="16" t="s">
        <v>32</v>
      </c>
      <c r="C34" s="24">
        <v>61644921.789999999</v>
      </c>
      <c r="D34" s="24">
        <v>26171.67</v>
      </c>
      <c r="E34" s="24">
        <f>+C34+D34</f>
        <v>61671093.460000001</v>
      </c>
      <c r="F34" s="24">
        <v>61222100.030000001</v>
      </c>
      <c r="G34" s="24">
        <v>61222100.030000001</v>
      </c>
      <c r="H34" s="24">
        <f t="shared" si="5"/>
        <v>-422821.75999999791</v>
      </c>
    </row>
    <row r="35" spans="1:8" ht="22.5" x14ac:dyDescent="0.2">
      <c r="A35" s="15"/>
      <c r="B35" s="16" t="s">
        <v>26</v>
      </c>
      <c r="C35" s="24">
        <v>18632257.199999999</v>
      </c>
      <c r="D35" s="24">
        <v>29333026.73</v>
      </c>
      <c r="E35" s="24">
        <f>+C35+D35</f>
        <v>47965283.93</v>
      </c>
      <c r="F35" s="24">
        <v>46735277.979999997</v>
      </c>
      <c r="G35" s="24">
        <v>46735277.979999997</v>
      </c>
      <c r="H35" s="24">
        <f t="shared" si="5"/>
        <v>28103020.779999997</v>
      </c>
    </row>
    <row r="36" spans="1:8" x14ac:dyDescent="0.2">
      <c r="A36" s="15"/>
      <c r="B36" s="16"/>
      <c r="C36" s="24"/>
      <c r="D36" s="24"/>
      <c r="E36" s="24"/>
      <c r="F36" s="24"/>
      <c r="G36" s="24"/>
      <c r="H36" s="24"/>
    </row>
    <row r="37" spans="1:8" x14ac:dyDescent="0.2">
      <c r="A37" s="41" t="s">
        <v>33</v>
      </c>
      <c r="B37" s="17"/>
      <c r="C37" s="25"/>
      <c r="D37" s="25"/>
      <c r="E37" s="25"/>
      <c r="F37" s="25"/>
      <c r="G37" s="25"/>
      <c r="H37" s="25"/>
    </row>
    <row r="38" spans="1:8" x14ac:dyDescent="0.2">
      <c r="A38" s="13"/>
      <c r="B38" s="16" t="s">
        <v>6</v>
      </c>
      <c r="C38" s="25"/>
      <c r="D38" s="25"/>
      <c r="E38" s="25"/>
      <c r="F38" s="25"/>
      <c r="G38" s="25"/>
      <c r="H38" s="25"/>
    </row>
    <row r="39" spans="1:8" x14ac:dyDescent="0.2">
      <c r="A39" s="18"/>
      <c r="B39" s="19" t="s">
        <v>13</v>
      </c>
      <c r="C39" s="22">
        <f>C21+C31</f>
        <v>81241178.989999995</v>
      </c>
      <c r="D39" s="22">
        <f t="shared" ref="D39:G39" si="6">D21+D31</f>
        <v>29359198.400000002</v>
      </c>
      <c r="E39" s="22">
        <f t="shared" si="6"/>
        <v>110600377.39</v>
      </c>
      <c r="F39" s="22">
        <f t="shared" si="6"/>
        <v>107957378.00999999</v>
      </c>
      <c r="G39" s="22">
        <f t="shared" si="6"/>
        <v>107957378.00999999</v>
      </c>
      <c r="H39" s="11"/>
    </row>
    <row r="40" spans="1:8" x14ac:dyDescent="0.2">
      <c r="A40" s="27"/>
      <c r="B40" s="28"/>
      <c r="C40" s="29"/>
      <c r="D40" s="29"/>
      <c r="E40" s="29"/>
      <c r="F40" s="30" t="s">
        <v>21</v>
      </c>
      <c r="G40" s="31"/>
      <c r="H40" s="26">
        <f>H21+H31</f>
        <v>26716199.02</v>
      </c>
    </row>
    <row r="42" spans="1:8" x14ac:dyDescent="0.2">
      <c r="A42" s="44" t="s">
        <v>35</v>
      </c>
      <c r="B42" s="37"/>
    </row>
    <row r="43" spans="1:8" x14ac:dyDescent="0.2">
      <c r="B43" s="38"/>
    </row>
    <row r="44" spans="1:8" x14ac:dyDescent="0.2">
      <c r="B44" s="38"/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 verticalCentered="1"/>
  <pageMargins left="0.31496062992125984" right="0.31496062992125984" top="0.74803149606299213" bottom="0.15748031496062992" header="0.31496062992125984" footer="0.31496062992125984"/>
  <pageSetup paperSize="9" scale="79" orientation="landscape" r:id="rId1"/>
  <ignoredErrors>
    <ignoredError sqref="C20:G20 C4:G4" numberStoredAsText="1"/>
    <ignoredError sqref="C31:D31 E31:E39 C21:C30 C32:C39 F22:H40 G21:H21 E9:H17 C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2020-01-24T22:22:50Z</cp:lastPrinted>
  <dcterms:created xsi:type="dcterms:W3CDTF">2012-12-11T20:48:19Z</dcterms:created>
  <dcterms:modified xsi:type="dcterms:W3CDTF">2020-01-27T19:02:22Z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